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ELŐTERJESZTÉSEK\2026\Mindszentkálla\február\2026. évi költségvetés\"/>
    </mc:Choice>
  </mc:AlternateContent>
  <bookViews>
    <workbookView xWindow="0" yWindow="0" windowWidth="28800" windowHeight="12435" activeTab="2"/>
  </bookViews>
  <sheets>
    <sheet name="ütemterv" sheetId="4" r:id="rId1"/>
    <sheet name="közvetett támogatások" sheetId="6" r:id="rId2"/>
    <sheet name="áht.29A" sheetId="7" r:id="rId3"/>
  </sheets>
  <definedNames>
    <definedName name="_xlnm.Print_Area" localSheetId="2">áht.29A!$A$1:$F$34</definedName>
    <definedName name="_xlnm.Print_Area" localSheetId="0">ütemterv!$A$1:$P$25</definedName>
  </definedNames>
  <calcPr calcId="152511"/>
</workbook>
</file>

<file path=xl/calcChain.xml><?xml version="1.0" encoding="utf-8"?>
<calcChain xmlns="http://schemas.openxmlformats.org/spreadsheetml/2006/main">
  <c r="F16" i="6" l="1"/>
  <c r="D16" i="6"/>
  <c r="F6" i="6" l="1"/>
  <c r="F27" i="7" l="1"/>
  <c r="E27" i="7"/>
  <c r="F20" i="7"/>
  <c r="E20" i="7"/>
  <c r="F11" i="7"/>
  <c r="E11" i="7"/>
  <c r="F6" i="7"/>
  <c r="F18" i="7" s="1"/>
  <c r="E6" i="7"/>
  <c r="E18" i="7" s="1"/>
  <c r="P20" i="4"/>
  <c r="D23" i="7" s="1"/>
  <c r="G6" i="7"/>
  <c r="G18" i="7" s="1"/>
  <c r="G11" i="7"/>
  <c r="G20" i="7"/>
  <c r="G27" i="7"/>
  <c r="P15" i="4"/>
  <c r="D16" i="7" s="1"/>
  <c r="P25" i="4"/>
  <c r="D32" i="7" s="1"/>
  <c r="P11" i="4"/>
  <c r="E26" i="4"/>
  <c r="F26" i="4"/>
  <c r="G26" i="4"/>
  <c r="H26" i="4"/>
  <c r="I26" i="4"/>
  <c r="J26" i="4"/>
  <c r="K26" i="4"/>
  <c r="L26" i="4"/>
  <c r="M26" i="4"/>
  <c r="N26" i="4"/>
  <c r="O26" i="4"/>
  <c r="D26" i="4"/>
  <c r="P23" i="4"/>
  <c r="D28" i="7" s="1"/>
  <c r="E16" i="4"/>
  <c r="F16" i="4"/>
  <c r="G16" i="4"/>
  <c r="H16" i="4"/>
  <c r="I16" i="4"/>
  <c r="J16" i="4"/>
  <c r="K16" i="4"/>
  <c r="L16" i="4"/>
  <c r="M16" i="4"/>
  <c r="N16" i="4"/>
  <c r="O16" i="4"/>
  <c r="P14" i="4"/>
  <c r="D10" i="7" s="1"/>
  <c r="D11" i="7"/>
  <c r="F8" i="6"/>
  <c r="F10" i="6"/>
  <c r="P24" i="4"/>
  <c r="D29" i="7" s="1"/>
  <c r="P10" i="4"/>
  <c r="D7" i="7" s="1"/>
  <c r="P12" i="4"/>
  <c r="D8" i="7" s="1"/>
  <c r="P13" i="4"/>
  <c r="D9" i="7" s="1"/>
  <c r="P18" i="4"/>
  <c r="D21" i="7" s="1"/>
  <c r="P19" i="4"/>
  <c r="D22" i="7" s="1"/>
  <c r="P21" i="4"/>
  <c r="D24" i="7" s="1"/>
  <c r="P22" i="4"/>
  <c r="D25" i="7" s="1"/>
  <c r="D16" i="4"/>
  <c r="G34" i="7" l="1"/>
  <c r="F34" i="7"/>
  <c r="E34" i="7"/>
  <c r="D27" i="7"/>
  <c r="D20" i="7"/>
  <c r="P26" i="4"/>
  <c r="D6" i="7"/>
  <c r="D18" i="7" s="1"/>
  <c r="P16" i="4"/>
  <c r="D34" i="7" l="1"/>
</calcChain>
</file>

<file path=xl/sharedStrings.xml><?xml version="1.0" encoding="utf-8"?>
<sst xmlns="http://schemas.openxmlformats.org/spreadsheetml/2006/main" count="163" uniqueCount="124">
  <si>
    <t>előirányzat-felhasználási ÜTEMTERV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</si>
  <si>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</si>
  <si>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</si>
  <si>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</si>
  <si>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</si>
  <si>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</si>
  <si>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</si>
  <si>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</si>
  <si>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</si>
  <si>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Október</t>
  </si>
  <si>
    <t>BEVÉTELEK összesen</t>
  </si>
  <si>
    <t>Felújítások</t>
  </si>
  <si>
    <t>KIADÁSOK összesen</t>
  </si>
  <si>
    <t>Összesen (ezer Ft)</t>
  </si>
  <si>
    <t>Telekadó</t>
  </si>
  <si>
    <t>---</t>
  </si>
  <si>
    <t>(beépítetlen belterületi földrész)</t>
  </si>
  <si>
    <t>Magánsz.kommunális adója</t>
  </si>
  <si>
    <t>0</t>
  </si>
  <si>
    <t>Iparűzési adó</t>
  </si>
  <si>
    <t>B1</t>
  </si>
  <si>
    <t>Működési célú támogatások államháztartáson belülről</t>
  </si>
  <si>
    <t>B3</t>
  </si>
  <si>
    <t>Közhatalmi bevételek</t>
  </si>
  <si>
    <t>B4</t>
  </si>
  <si>
    <t>Működési bevételek</t>
  </si>
  <si>
    <t>B6</t>
  </si>
  <si>
    <t>Működési célú átvett pénzeszközök</t>
  </si>
  <si>
    <t>B2</t>
  </si>
  <si>
    <t>Felhalmozási célú támogatások államháztartáson belülről</t>
  </si>
  <si>
    <t>B5</t>
  </si>
  <si>
    <t>Felhalmozási bevételek</t>
  </si>
  <si>
    <t>B7</t>
  </si>
  <si>
    <t>Felhalmozási célú átvett pénzeszközök</t>
  </si>
  <si>
    <t>B8</t>
  </si>
  <si>
    <t>Finanszírozási bevételek</t>
  </si>
  <si>
    <t>K1</t>
  </si>
  <si>
    <t>Személyi juttatás</t>
  </si>
  <si>
    <t>K2</t>
  </si>
  <si>
    <t>Munkaadót terhelő járulékok</t>
  </si>
  <si>
    <t>K3</t>
  </si>
  <si>
    <t>Dologi kiadások</t>
  </si>
  <si>
    <t>K4</t>
  </si>
  <si>
    <t>Ellátotak pénzbeli juttatásai</t>
  </si>
  <si>
    <t>K5</t>
  </si>
  <si>
    <t>Egyéb működési célú kiadások</t>
  </si>
  <si>
    <t>K6</t>
  </si>
  <si>
    <t>Beruházások</t>
  </si>
  <si>
    <t>K7</t>
  </si>
  <si>
    <t xml:space="preserve">K8 </t>
  </si>
  <si>
    <t>Egyéb felhalmozási célú kiadások</t>
  </si>
  <si>
    <t>K9</t>
  </si>
  <si>
    <t>Finanszírozási kiadások</t>
  </si>
  <si>
    <t>MINDSZENTKÁLLA KÖZSÉG ÖNKORMÁNYZATA</t>
  </si>
  <si>
    <t>Adónem</t>
  </si>
  <si>
    <t>Idegenforgalmi adó</t>
  </si>
  <si>
    <t>Áht.29/A.§ szerinti tervszámmal</t>
  </si>
  <si>
    <t>sorszám</t>
  </si>
  <si>
    <t>Kiadási jogcímek</t>
  </si>
  <si>
    <t>Működési bevételek összesen:</t>
  </si>
  <si>
    <t>Felhalmozási bevételek összesen:</t>
  </si>
  <si>
    <t>BEVÉTELEK összesen:</t>
  </si>
  <si>
    <t>Működési kiadások összesen:</t>
  </si>
  <si>
    <t>B1-B8</t>
  </si>
  <si>
    <t>Felhalmozási kiadások összesen:</t>
  </si>
  <si>
    <t>KIADÁSOK összesen:</t>
  </si>
  <si>
    <t>K1-K9</t>
  </si>
  <si>
    <t>KIADÁSOK ÖSSZESEN:</t>
  </si>
  <si>
    <t>MINDSZENTKÁLLA  KÖZSÉG ÖNKORMÁNYZATA</t>
  </si>
  <si>
    <t>(adatok Ft-ban)</t>
  </si>
  <si>
    <t>adatok forintban</t>
  </si>
  <si>
    <t>Kedvezmény összege (Ft)</t>
  </si>
  <si>
    <t>Mentesség összege (Ft)</t>
  </si>
  <si>
    <t>Összesen (Ft)</t>
  </si>
  <si>
    <t>Augusztus</t>
  </si>
  <si>
    <t>Szeptember</t>
  </si>
  <si>
    <t>November</t>
  </si>
  <si>
    <t>December</t>
  </si>
  <si>
    <t>Összesen:</t>
  </si>
  <si>
    <t>2026. évi előirányzat</t>
  </si>
  <si>
    <t>2027. évi előirányzat</t>
  </si>
  <si>
    <t>2028. évi előirányzat</t>
  </si>
  <si>
    <t>sor-szám</t>
  </si>
  <si>
    <t>1.</t>
  </si>
  <si>
    <t>2.</t>
  </si>
  <si>
    <t>9.</t>
  </si>
  <si>
    <t>3.</t>
  </si>
  <si>
    <t>4.</t>
  </si>
  <si>
    <t>5.</t>
  </si>
  <si>
    <t>6.</t>
  </si>
  <si>
    <t>7.</t>
  </si>
  <si>
    <t>8.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</si>
  <si>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</si>
  <si>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</si>
  <si>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</si>
  <si>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</si>
  <si>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</si>
  <si>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</si>
  <si>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</si>
  <si>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</si>
  <si>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</si>
  <si>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</si>
  <si>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</si>
  <si>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</si>
  <si>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</si>
  <si>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</si>
  <si>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</si>
  <si>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</si>
  <si>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</si>
  <si>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</si>
  <si>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</si>
  <si>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</si>
  <si>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</si>
  <si>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</si>
  <si>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</si>
  <si>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</si>
  <si>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</si>
  <si>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Építményadó</t>
  </si>
  <si>
    <t>(Mentes az építményadó alól: a) a magánszemély tulajdonában lévő lakás és nem lakás céljára szolgáló építmény; b) a főépülettel egy helyrajzi számú ingatlanon lévő egyéb építmény)</t>
  </si>
  <si>
    <t>2026. évi KÖZVETETT TÁMOGATÁSOK</t>
  </si>
  <si>
    <t>(lakásnak minősülő és életvitelszerűen lakott: 62,5%, gazdasági épület 70%)</t>
  </si>
  <si>
    <t>2026. év</t>
  </si>
  <si>
    <t>2029. évi előirányzat</t>
  </si>
  <si>
    <t>2026. évi Költségvetés Mérlege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</si>
</sst>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37" x14ac:knownFonts="1">
    <font>
      <sz val="12"/>
      <name val="Times New Roman"/>
      <charset val="238"/>
    </font>
    <font>
      <sz val="12"/>
      <name val="Times New Roman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8"/>
      <name val="Times New Roman"/>
      <family val="1"/>
      <charset val="238"/>
    </font>
    <font>
      <sz val="12"/>
      <name val="Times New Roman"/>
      <family val="1"/>
      <charset val="238"/>
    </font>
    <font>
      <sz val="13"/>
      <name val="Times New Roman"/>
      <family val="1"/>
      <charset val="238"/>
    </font>
    <font>
      <sz val="10"/>
      <color indexed="20"/>
      <name val="Times New Roman"/>
      <family val="1"/>
      <charset val="238"/>
    </font>
    <font>
      <sz val="12"/>
      <color indexed="2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2"/>
      <color indexed="20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sz val="12"/>
      <color rgb="FF7030A0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b/>
      <sz val="12"/>
      <color rgb="FF7030A0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12"/>
      <name val="Times New Roman"/>
      <family val="1"/>
      <charset val="238"/>
    </font>
    <font>
      <sz val="10"/>
      <color rgb="FF0000FF"/>
      <name val="Times New Roman"/>
      <family val="1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rgb="FF92D050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4" fillId="7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6" borderId="5" applyNumberFormat="0" applyAlignment="0" applyProtection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0" fillId="17" borderId="7" applyNumberFormat="0" applyFont="0" applyAlignment="0" applyProtection="0"/>
    <xf numFmtId="0" fontId="13" fillId="4" borderId="0" applyNumberFormat="0" applyBorder="0" applyAlignment="0" applyProtection="0"/>
    <xf numFmtId="0" fontId="14" fillId="18" borderId="8" applyNumberFormat="0" applyAlignment="0" applyProtection="0"/>
    <xf numFmtId="0" fontId="15" fillId="0" borderId="0" applyNumberFormat="0" applyFill="0" applyBorder="0" applyAlignment="0" applyProtection="0"/>
    <xf numFmtId="0" fontId="28" fillId="0" borderId="0"/>
    <xf numFmtId="0" fontId="21" fillId="0" borderId="0"/>
    <xf numFmtId="0" fontId="1" fillId="0" borderId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19" borderId="0" applyNumberFormat="0" applyBorder="0" applyAlignment="0" applyProtection="0"/>
    <xf numFmtId="0" fontId="19" fillId="18" borderId="1" applyNumberFormat="0" applyAlignment="0" applyProtection="0"/>
  </cellStyleXfs>
  <cellXfs count="116">
    <xf numFmtId="0" fontId="0" fillId="0" borderId="0" xfId="0"/>
    <xf numFmtId="0" fontId="21" fillId="0" borderId="0" xfId="35" applyFont="1"/>
    <xf numFmtId="0" fontId="22" fillId="0" borderId="0" xfId="35" applyFont="1" applyAlignment="1">
      <alignment horizontal="center"/>
    </xf>
    <xf numFmtId="0" fontId="24" fillId="0" borderId="0" xfId="35" applyFont="1"/>
    <xf numFmtId="0" fontId="26" fillId="0" borderId="0" xfId="35" applyFont="1" applyAlignment="1">
      <alignment vertical="center"/>
    </xf>
    <xf numFmtId="3" fontId="23" fillId="0" borderId="0" xfId="35" applyNumberFormat="1" applyFont="1" applyBorder="1"/>
    <xf numFmtId="0" fontId="27" fillId="0" borderId="0" xfId="35" applyFont="1"/>
    <xf numFmtId="0" fontId="1" fillId="0" borderId="0" xfId="35"/>
    <xf numFmtId="0" fontId="22" fillId="0" borderId="0" xfId="35" applyFont="1" applyBorder="1" applyAlignment="1"/>
    <xf numFmtId="0" fontId="31" fillId="0" borderId="0" xfId="35" applyFont="1"/>
    <xf numFmtId="0" fontId="21" fillId="0" borderId="0" xfId="33" applyFont="1"/>
    <xf numFmtId="0" fontId="21" fillId="0" borderId="0" xfId="35" applyFont="1" applyAlignment="1">
      <alignment horizontal="center"/>
    </xf>
    <xf numFmtId="0" fontId="31" fillId="0" borderId="0" xfId="33" applyFont="1"/>
    <xf numFmtId="0" fontId="33" fillId="0" borderId="13" xfId="33" applyFont="1" applyBorder="1"/>
    <xf numFmtId="0" fontId="33" fillId="0" borderId="0" xfId="33" applyFont="1"/>
    <xf numFmtId="0" fontId="33" fillId="0" borderId="14" xfId="33" applyFont="1" applyBorder="1"/>
    <xf numFmtId="0" fontId="31" fillId="0" borderId="15" xfId="33" applyFont="1" applyBorder="1"/>
    <xf numFmtId="0" fontId="33" fillId="0" borderId="15" xfId="33" applyFont="1" applyBorder="1"/>
    <xf numFmtId="0" fontId="33" fillId="0" borderId="15" xfId="33" applyFont="1" applyBorder="1" applyAlignment="1">
      <alignment horizontal="left"/>
    </xf>
    <xf numFmtId="0" fontId="33" fillId="0" borderId="0" xfId="33" applyFont="1" applyBorder="1"/>
    <xf numFmtId="0" fontId="33" fillId="0" borderId="12" xfId="33" applyFont="1" applyBorder="1"/>
    <xf numFmtId="0" fontId="33" fillId="0" borderId="10" xfId="33" applyFont="1" applyBorder="1"/>
    <xf numFmtId="0" fontId="21" fillId="0" borderId="0" xfId="33" applyFont="1" applyAlignment="1">
      <alignment horizontal="center" vertical="center"/>
    </xf>
    <xf numFmtId="0" fontId="29" fillId="0" borderId="17" xfId="33" applyFont="1" applyBorder="1"/>
    <xf numFmtId="0" fontId="29" fillId="0" borderId="16" xfId="33" applyFont="1" applyBorder="1"/>
    <xf numFmtId="3" fontId="29" fillId="0" borderId="18" xfId="33" applyNumberFormat="1" applyFont="1" applyBorder="1"/>
    <xf numFmtId="0" fontId="21" fillId="0" borderId="11" xfId="33" applyFont="1" applyBorder="1"/>
    <xf numFmtId="0" fontId="21" fillId="0" borderId="0" xfId="33" applyFont="1" applyBorder="1" applyAlignment="1">
      <alignment horizontal="left"/>
    </xf>
    <xf numFmtId="3" fontId="21" fillId="0" borderId="19" xfId="33" applyNumberFormat="1" applyFont="1" applyBorder="1"/>
    <xf numFmtId="0" fontId="29" fillId="0" borderId="0" xfId="33" applyFont="1" applyBorder="1" applyAlignment="1">
      <alignment horizontal="left"/>
    </xf>
    <xf numFmtId="3" fontId="29" fillId="0" borderId="19" xfId="33" applyNumberFormat="1" applyFont="1" applyBorder="1"/>
    <xf numFmtId="0" fontId="29" fillId="0" borderId="11" xfId="33" applyFont="1" applyBorder="1"/>
    <xf numFmtId="0" fontId="21" fillId="0" borderId="0" xfId="33" applyFont="1" applyBorder="1"/>
    <xf numFmtId="0" fontId="21" fillId="0" borderId="19" xfId="33" applyFont="1" applyBorder="1"/>
    <xf numFmtId="0" fontId="29" fillId="20" borderId="20" xfId="33" applyFont="1" applyFill="1" applyBorder="1"/>
    <xf numFmtId="0" fontId="29" fillId="20" borderId="10" xfId="33" applyFont="1" applyFill="1" applyBorder="1"/>
    <xf numFmtId="3" fontId="29" fillId="20" borderId="21" xfId="33" applyNumberFormat="1" applyFont="1" applyFill="1" applyBorder="1"/>
    <xf numFmtId="0" fontId="29" fillId="0" borderId="0" xfId="33" applyFont="1" applyBorder="1"/>
    <xf numFmtId="0" fontId="29" fillId="0" borderId="11" xfId="33" applyFont="1" applyBorder="1" applyAlignment="1">
      <alignment horizontal="left"/>
    </xf>
    <xf numFmtId="0" fontId="29" fillId="0" borderId="0" xfId="33" applyFont="1" applyBorder="1" applyAlignment="1">
      <alignment horizontal="justify"/>
    </xf>
    <xf numFmtId="0" fontId="21" fillId="0" borderId="0" xfId="33" applyFont="1" applyBorder="1" applyAlignment="1">
      <alignment horizontal="justify"/>
    </xf>
    <xf numFmtId="0" fontId="29" fillId="0" borderId="10" xfId="35" applyFont="1" applyBorder="1"/>
    <xf numFmtId="0" fontId="29" fillId="0" borderId="10" xfId="35" applyFont="1" applyBorder="1" applyAlignment="1">
      <alignment horizontal="center" wrapText="1"/>
    </xf>
    <xf numFmtId="0" fontId="29" fillId="0" borderId="0" xfId="35" applyFont="1" applyBorder="1"/>
    <xf numFmtId="0" fontId="29" fillId="0" borderId="0" xfId="35" applyFont="1" applyBorder="1" applyAlignment="1">
      <alignment horizontal="right"/>
    </xf>
    <xf numFmtId="49" fontId="21" fillId="0" borderId="0" xfId="35" applyNumberFormat="1" applyFont="1" applyAlignment="1">
      <alignment horizontal="right"/>
    </xf>
    <xf numFmtId="3" fontId="21" fillId="0" borderId="0" xfId="35" applyNumberFormat="1" applyFont="1" applyAlignment="1">
      <alignment horizontal="right"/>
    </xf>
    <xf numFmtId="3" fontId="29" fillId="0" borderId="0" xfId="35" applyNumberFormat="1" applyFont="1" applyAlignment="1">
      <alignment horizontal="right"/>
    </xf>
    <xf numFmtId="3" fontId="30" fillId="0" borderId="0" xfId="35" applyNumberFormat="1" applyFont="1" applyAlignment="1">
      <alignment horizontal="right"/>
    </xf>
    <xf numFmtId="0" fontId="21" fillId="0" borderId="0" xfId="35" applyFont="1" applyAlignment="1"/>
    <xf numFmtId="3" fontId="30" fillId="0" borderId="0" xfId="35" applyNumberFormat="1" applyFont="1" applyAlignment="1">
      <alignment wrapText="1"/>
    </xf>
    <xf numFmtId="49" fontId="29" fillId="0" borderId="0" xfId="35" applyNumberFormat="1" applyFont="1" applyAlignment="1">
      <alignment horizontal="right"/>
    </xf>
    <xf numFmtId="0" fontId="21" fillId="0" borderId="10" xfId="35" applyFont="1" applyBorder="1"/>
    <xf numFmtId="0" fontId="29" fillId="0" borderId="0" xfId="35" applyFont="1"/>
    <xf numFmtId="0" fontId="29" fillId="0" borderId="13" xfId="33" applyFont="1" applyBorder="1" applyAlignment="1">
      <alignment horizontal="center" vertical="center"/>
    </xf>
    <xf numFmtId="0" fontId="29" fillId="0" borderId="13" xfId="33" applyFont="1" applyBorder="1" applyAlignment="1">
      <alignment horizontal="center" vertical="center" wrapText="1"/>
    </xf>
    <xf numFmtId="164" fontId="31" fillId="0" borderId="0" xfId="26" applyNumberFormat="1" applyFont="1"/>
    <xf numFmtId="164" fontId="26" fillId="0" borderId="22" xfId="26" applyNumberFormat="1" applyFont="1" applyBorder="1"/>
    <xf numFmtId="164" fontId="26" fillId="0" borderId="0" xfId="26" applyNumberFormat="1" applyFont="1" applyBorder="1"/>
    <xf numFmtId="164" fontId="26" fillId="0" borderId="0" xfId="26" applyNumberFormat="1" applyFont="1"/>
    <xf numFmtId="164" fontId="32" fillId="0" borderId="0" xfId="26" applyNumberFormat="1" applyFont="1"/>
    <xf numFmtId="3" fontId="21" fillId="0" borderId="0" xfId="33" applyNumberFormat="1" applyFont="1"/>
    <xf numFmtId="0" fontId="21" fillId="0" borderId="0" xfId="35" applyFont="1" applyAlignment="1">
      <alignment horizontal="center"/>
    </xf>
    <xf numFmtId="0" fontId="26" fillId="0" borderId="0" xfId="35" applyFont="1"/>
    <xf numFmtId="0" fontId="32" fillId="0" borderId="13" xfId="35" applyFont="1" applyBorder="1" applyAlignment="1">
      <alignment vertical="center"/>
    </xf>
    <xf numFmtId="0" fontId="26" fillId="0" borderId="13" xfId="0" applyFont="1" applyBorder="1"/>
    <xf numFmtId="3" fontId="32" fillId="0" borderId="13" xfId="35" applyNumberFormat="1" applyFont="1" applyBorder="1"/>
    <xf numFmtId="0" fontId="26" fillId="0" borderId="13" xfId="0" applyFont="1" applyBorder="1" applyAlignment="1">
      <alignment horizontal="left"/>
    </xf>
    <xf numFmtId="3" fontId="26" fillId="0" borderId="13" xfId="35" applyNumberFormat="1" applyFont="1" applyBorder="1"/>
    <xf numFmtId="0" fontId="26" fillId="0" borderId="13" xfId="0" applyFont="1" applyBorder="1" applyAlignment="1">
      <alignment horizontal="justify"/>
    </xf>
    <xf numFmtId="0" fontId="26" fillId="0" borderId="26" xfId="35" applyFont="1" applyBorder="1" applyAlignment="1">
      <alignment horizontal="center" vertical="center"/>
    </xf>
    <xf numFmtId="3" fontId="32" fillId="0" borderId="27" xfId="35" applyNumberFormat="1" applyFont="1" applyBorder="1"/>
    <xf numFmtId="3" fontId="26" fillId="0" borderId="27" xfId="35" applyNumberFormat="1" applyFont="1" applyBorder="1"/>
    <xf numFmtId="0" fontId="26" fillId="0" borderId="28" xfId="35" applyFont="1" applyBorder="1" applyAlignment="1">
      <alignment horizontal="center" vertical="center"/>
    </xf>
    <xf numFmtId="0" fontId="26" fillId="0" borderId="29" xfId="35" applyFont="1" applyBorder="1" applyAlignment="1">
      <alignment horizontal="right" vertical="center"/>
    </xf>
    <xf numFmtId="0" fontId="25" fillId="0" borderId="29" xfId="35" applyFont="1" applyBorder="1" applyAlignment="1">
      <alignment vertical="center"/>
    </xf>
    <xf numFmtId="3" fontId="25" fillId="0" borderId="29" xfId="35" applyNumberFormat="1" applyFont="1" applyBorder="1"/>
    <xf numFmtId="3" fontId="25" fillId="0" borderId="30" xfId="35" applyNumberFormat="1" applyFont="1" applyBorder="1"/>
    <xf numFmtId="0" fontId="26" fillId="0" borderId="19" xfId="35" applyFont="1" applyBorder="1" applyAlignment="1">
      <alignment horizontal="center" vertical="center"/>
    </xf>
    <xf numFmtId="0" fontId="32" fillId="0" borderId="19" xfId="35" applyFont="1" applyBorder="1" applyAlignment="1">
      <alignment horizontal="right" vertical="center"/>
    </xf>
    <xf numFmtId="0" fontId="32" fillId="0" borderId="19" xfId="35" applyFont="1" applyBorder="1" applyAlignment="1">
      <alignment vertical="center"/>
    </xf>
    <xf numFmtId="3" fontId="32" fillId="0" borderId="19" xfId="35" applyNumberFormat="1" applyFont="1" applyBorder="1"/>
    <xf numFmtId="0" fontId="26" fillId="0" borderId="23" xfId="35" applyFont="1" applyBorder="1" applyAlignment="1">
      <alignment horizontal="center" vertical="center"/>
    </xf>
    <xf numFmtId="0" fontId="26" fillId="0" borderId="24" xfId="0" applyFont="1" applyBorder="1"/>
    <xf numFmtId="0" fontId="26" fillId="0" borderId="24" xfId="0" applyFont="1" applyBorder="1" applyAlignment="1">
      <alignment horizontal="justify"/>
    </xf>
    <xf numFmtId="3" fontId="26" fillId="0" borderId="24" xfId="35" applyNumberFormat="1" applyFont="1" applyBorder="1"/>
    <xf numFmtId="3" fontId="26" fillId="0" borderId="25" xfId="35" applyNumberFormat="1" applyFont="1" applyBorder="1"/>
    <xf numFmtId="0" fontId="26" fillId="0" borderId="29" xfId="35" applyFont="1" applyBorder="1" applyAlignment="1">
      <alignment vertical="center"/>
    </xf>
    <xf numFmtId="0" fontId="26" fillId="0" borderId="31" xfId="35" applyFont="1" applyBorder="1" applyAlignment="1">
      <alignment horizontal="center" vertical="center"/>
    </xf>
    <xf numFmtId="0" fontId="34" fillId="0" borderId="21" xfId="35" applyFont="1" applyBorder="1" applyAlignment="1">
      <alignment horizontal="center" vertical="center" wrapText="1"/>
    </xf>
    <xf numFmtId="0" fontId="25" fillId="0" borderId="21" xfId="35" applyFont="1" applyBorder="1" applyAlignment="1"/>
    <xf numFmtId="0" fontId="34" fillId="0" borderId="33" xfId="35" applyFont="1" applyBorder="1" applyAlignment="1">
      <alignment horizontal="center" vertical="center" wrapText="1"/>
    </xf>
    <xf numFmtId="0" fontId="26" fillId="0" borderId="34" xfId="35" applyFont="1" applyBorder="1" applyAlignment="1">
      <alignment horizontal="center"/>
    </xf>
    <xf numFmtId="0" fontId="26" fillId="0" borderId="35" xfId="35" applyFont="1" applyBorder="1" applyAlignment="1">
      <alignment horizontal="center"/>
    </xf>
    <xf numFmtId="0" fontId="25" fillId="0" borderId="21" xfId="35" applyFont="1" applyBorder="1" applyAlignment="1">
      <alignment horizontal="center"/>
    </xf>
    <xf numFmtId="0" fontId="25" fillId="0" borderId="32" xfId="35" applyFont="1" applyBorder="1" applyAlignment="1">
      <alignment horizontal="center"/>
    </xf>
    <xf numFmtId="0" fontId="29" fillId="0" borderId="0" xfId="35" applyFont="1" applyBorder="1" applyAlignment="1">
      <alignment wrapText="1"/>
    </xf>
    <xf numFmtId="0" fontId="29" fillId="0" borderId="0" xfId="35" applyFont="1" applyBorder="1" applyAlignment="1">
      <alignment horizontal="right" wrapText="1"/>
    </xf>
    <xf numFmtId="0" fontId="25" fillId="0" borderId="13" xfId="33" applyFont="1" applyBorder="1" applyAlignment="1">
      <alignment horizontal="center" vertical="center" textRotation="90"/>
    </xf>
    <xf numFmtId="3" fontId="36" fillId="0" borderId="13" xfId="35" applyNumberFormat="1" applyFont="1" applyBorder="1"/>
    <xf numFmtId="49" fontId="21" fillId="0" borderId="10" xfId="35" applyNumberFormat="1" applyFont="1" applyBorder="1" applyAlignment="1">
      <alignment horizontal="right"/>
    </xf>
    <xf numFmtId="49" fontId="29" fillId="0" borderId="10" xfId="35" applyNumberFormat="1" applyFont="1" applyBorder="1" applyAlignment="1">
      <alignment horizontal="right"/>
    </xf>
    <xf numFmtId="3" fontId="30" fillId="0" borderId="0" xfId="35" applyNumberFormat="1" applyFont="1" applyAlignment="1">
      <alignment horizontal="center" vertical="center" wrapText="1"/>
    </xf>
    <xf numFmtId="0" fontId="21" fillId="0" borderId="0" xfId="35" applyFont="1" applyAlignment="1">
      <alignment horizontal="center"/>
    </xf>
    <xf numFmtId="0" fontId="26" fillId="0" borderId="0" xfId="35" applyFont="1" applyBorder="1" applyAlignment="1">
      <alignment horizontal="center"/>
    </xf>
    <xf numFmtId="0" fontId="30" fillId="0" borderId="0" xfId="35" applyFont="1" applyBorder="1" applyAlignment="1">
      <alignment horizontal="left" wrapText="1"/>
    </xf>
    <xf numFmtId="0" fontId="35" fillId="0" borderId="0" xfId="0" applyFont="1" applyAlignment="1">
      <alignment horizontal="left" wrapText="1"/>
    </xf>
    <xf numFmtId="0" fontId="29" fillId="0" borderId="10" xfId="35" applyFont="1" applyBorder="1" applyAlignment="1">
      <alignment horizontal="right"/>
    </xf>
    <xf numFmtId="0" fontId="29" fillId="0" borderId="10" xfId="35" applyFont="1" applyBorder="1" applyAlignment="1">
      <alignment horizontal="center"/>
    </xf>
    <xf numFmtId="0" fontId="21" fillId="0" borderId="0" xfId="33" applyFont="1" applyAlignment="1">
      <alignment horizontal="center" vertical="center"/>
    </xf>
    <xf numFmtId="0" fontId="21" fillId="0" borderId="0" xfId="34" applyFont="1" applyAlignment="1"/>
    <xf numFmtId="0" fontId="0" fillId="0" borderId="0" xfId="0" applyAlignment="1"/>
    <xf numFmtId="0" fontId="21" fillId="0" borderId="0" xfId="33" applyFont="1" applyBorder="1" applyAlignment="1">
      <alignment horizontal="center" vertical="center"/>
    </xf>
    <xf numFmtId="0" fontId="21" fillId="0" borderId="0" xfId="34" applyFont="1" applyBorder="1" applyAlignment="1"/>
    <xf numFmtId="0" fontId="21" fillId="0" borderId="10" xfId="33" applyFont="1" applyBorder="1" applyAlignment="1">
      <alignment horizontal="right" vertical="center"/>
    </xf>
    <xf numFmtId="0" fontId="0" fillId="0" borderId="10" xfId="0" applyBorder="1" applyAlignment="1"/>
  </cellXfs>
  <cellStyles count="40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Ezres" xfId="26" builtinId="3"/>
    <cellStyle name="Figyelmeztetés" xfId="27" builtinId="11" customBuiltin="1"/>
    <cellStyle name="Hivatkozott cella" xfId="28" builtinId="24" customBuiltin="1"/>
    <cellStyle name="Jegyzet" xfId="29" builtinId="10" customBuiltin="1"/>
    <cellStyle name="Jó" xfId="30" builtinId="26" customBuiltin="1"/>
    <cellStyle name="Kimenet" xfId="31" builtinId="21" customBuiltin="1"/>
    <cellStyle name="Magyarázó szöveg" xfId="32" builtinId="53" customBuiltin="1"/>
    <cellStyle name="Normál" xfId="0" builtinId="0"/>
    <cellStyle name="Normál 2" xfId="33"/>
    <cellStyle name="Normál 3" xfId="34"/>
    <cellStyle name="Normál_2010. évi költségvetés mellékletek" xfId="35"/>
    <cellStyle name="Összesen" xfId="36" builtinId="25" customBuiltin="1"/>
    <cellStyle name="Rossz" xfId="37" builtinId="27" customBuiltin="1"/>
    <cellStyle name="Semleges" xfId="38" builtinId="28" customBuiltin="1"/>
    <cellStyle name="Számítás" xfId="39" builtinId="22" customBuiltin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0"/>
  <sheetViews>
    <sheetView topLeftCell="A4" zoomScale="110" zoomScaleNormal="110" zoomScaleSheetLayoutView="110" workbookViewId="0">
      <selection activeCell="P23" sqref="P23"/>
    </sheetView>
  </sheetViews>
  <sheetFormatPr defaultColWidth="9" defaultRowHeight="15.75" x14ac:dyDescent="0.25"/>
  <cols>
    <col min="1" max="1" width="3.5" style="62" customWidth="1"/>
    <col min="2" max="2" width="3.625" style="1" customWidth="1"/>
    <col min="3" max="3" width="38.5" style="1" customWidth="1"/>
    <col min="4" max="4" width="9.25" style="7" customWidth="1"/>
    <col min="5" max="5" width="8.875" style="7" bestFit="1" customWidth="1"/>
    <col min="6" max="9" width="8.5" style="7" customWidth="1"/>
    <col min="10" max="10" width="9" style="7" customWidth="1"/>
    <col min="11" max="13" width="8.875" style="7" customWidth="1"/>
    <col min="14" max="14" width="9.25" style="7" customWidth="1"/>
    <col min="15" max="15" width="8.5" style="7" customWidth="1"/>
    <col min="16" max="16" width="9.625" style="7" customWidth="1"/>
    <col min="17" max="17" width="12.5" style="7" customWidth="1"/>
    <col min="18" max="16384" width="9" style="7"/>
  </cols>
  <sheetData>
    <row r="2" spans="1:17" s="1" customFormat="1" x14ac:dyDescent="0.25">
      <c r="A2" s="103" t="s">
        <v>53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7" s="1" customFormat="1" x14ac:dyDescent="0.25">
      <c r="A3" s="103" t="s">
        <v>121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</row>
    <row r="4" spans="1:17" s="1" customFormat="1" x14ac:dyDescent="0.25">
      <c r="A4" s="103" t="s">
        <v>0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</row>
    <row r="5" spans="1:17" s="1" customFormat="1" x14ac:dyDescent="0.25">
      <c r="A5" s="103" t="s">
        <v>69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</row>
    <row r="6" spans="1:17" s="1" customFormat="1" ht="17.25" thickBot="1" x14ac:dyDescent="0.3">
      <c r="A6" s="2"/>
      <c r="B6" s="2"/>
      <c r="C6" s="2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8"/>
    </row>
    <row r="7" spans="1:17" s="63" customFormat="1" ht="32.25" thickBot="1" x14ac:dyDescent="0.25">
      <c r="A7" s="91" t="s">
        <v>82</v>
      </c>
      <c r="B7" s="92" t="s">
        <v>102</v>
      </c>
      <c r="C7" s="92" t="s">
        <v>103</v>
      </c>
      <c r="D7" s="92" t="s">
        <v>104</v>
      </c>
      <c r="E7" s="92" t="s">
        <v>105</v>
      </c>
      <c r="F7" s="92" t="s">
        <v>106</v>
      </c>
      <c r="G7" s="92" t="s">
        <v>107</v>
      </c>
      <c r="H7" s="92" t="s">
        <v>108</v>
      </c>
      <c r="I7" s="92" t="s">
        <v>109</v>
      </c>
      <c r="J7" s="92" t="s">
        <v>110</v>
      </c>
      <c r="K7" s="92" t="s">
        <v>111</v>
      </c>
      <c r="L7" s="92" t="s">
        <v>112</v>
      </c>
      <c r="M7" s="92" t="s">
        <v>113</v>
      </c>
      <c r="N7" s="92" t="s">
        <v>114</v>
      </c>
      <c r="O7" s="92" t="s">
        <v>115</v>
      </c>
      <c r="P7" s="93" t="s">
        <v>116</v>
      </c>
    </row>
    <row r="8" spans="1:17" s="9" customFormat="1" x14ac:dyDescent="0.25">
      <c r="A8" s="88" t="s">
        <v>83</v>
      </c>
      <c r="B8" s="89"/>
      <c r="C8" s="90"/>
      <c r="D8" s="94" t="s">
        <v>2</v>
      </c>
      <c r="E8" s="94" t="s">
        <v>3</v>
      </c>
      <c r="F8" s="94" t="s">
        <v>4</v>
      </c>
      <c r="G8" s="94" t="s">
        <v>5</v>
      </c>
      <c r="H8" s="94" t="s">
        <v>6</v>
      </c>
      <c r="I8" s="94" t="s">
        <v>7</v>
      </c>
      <c r="J8" s="94" t="s">
        <v>8</v>
      </c>
      <c r="K8" s="94" t="s">
        <v>74</v>
      </c>
      <c r="L8" s="94" t="s">
        <v>75</v>
      </c>
      <c r="M8" s="94" t="s">
        <v>9</v>
      </c>
      <c r="N8" s="94" t="s">
        <v>76</v>
      </c>
      <c r="O8" s="94" t="s">
        <v>77</v>
      </c>
      <c r="P8" s="95" t="s">
        <v>78</v>
      </c>
      <c r="Q8" s="56"/>
    </row>
    <row r="9" spans="1:17" s="1" customFormat="1" x14ac:dyDescent="0.25">
      <c r="A9" s="70" t="s">
        <v>84</v>
      </c>
      <c r="B9" s="64"/>
      <c r="C9" s="90" t="s">
        <v>1</v>
      </c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71"/>
      <c r="Q9" s="57"/>
    </row>
    <row r="10" spans="1:17" s="1" customFormat="1" x14ac:dyDescent="0.25">
      <c r="A10" s="70" t="s">
        <v>86</v>
      </c>
      <c r="B10" s="65" t="s">
        <v>20</v>
      </c>
      <c r="C10" s="67" t="s">
        <v>21</v>
      </c>
      <c r="D10" s="68">
        <v>10383257</v>
      </c>
      <c r="E10" s="68">
        <v>10383257</v>
      </c>
      <c r="F10" s="68">
        <v>10383257</v>
      </c>
      <c r="G10" s="68">
        <v>10383257</v>
      </c>
      <c r="H10" s="68">
        <v>10383257</v>
      </c>
      <c r="I10" s="68">
        <v>10383257</v>
      </c>
      <c r="J10" s="68">
        <v>10383257</v>
      </c>
      <c r="K10" s="68">
        <v>10383257</v>
      </c>
      <c r="L10" s="68">
        <v>10383257</v>
      </c>
      <c r="M10" s="68">
        <v>10383257</v>
      </c>
      <c r="N10" s="68">
        <v>10383257</v>
      </c>
      <c r="O10" s="68">
        <v>10383258</v>
      </c>
      <c r="P10" s="72">
        <f t="shared" ref="P10:P15" si="0">SUM(D10:O10)</f>
        <v>124599085</v>
      </c>
      <c r="Q10" s="58"/>
    </row>
    <row r="11" spans="1:17" s="1" customFormat="1" x14ac:dyDescent="0.25">
      <c r="A11" s="70" t="s">
        <v>87</v>
      </c>
      <c r="B11" s="65" t="s">
        <v>28</v>
      </c>
      <c r="C11" s="67" t="s">
        <v>29</v>
      </c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72">
        <f t="shared" si="0"/>
        <v>0</v>
      </c>
      <c r="Q11" s="59"/>
    </row>
    <row r="12" spans="1:17" s="1" customFormat="1" x14ac:dyDescent="0.25">
      <c r="A12" s="70" t="s">
        <v>88</v>
      </c>
      <c r="B12" s="65" t="s">
        <v>22</v>
      </c>
      <c r="C12" s="67" t="s">
        <v>23</v>
      </c>
      <c r="D12" s="68">
        <v>50000</v>
      </c>
      <c r="E12" s="68">
        <v>1530000</v>
      </c>
      <c r="F12" s="68">
        <v>2150000</v>
      </c>
      <c r="G12" s="68">
        <v>3045000</v>
      </c>
      <c r="H12" s="68">
        <v>1750000</v>
      </c>
      <c r="I12" s="68">
        <v>975000</v>
      </c>
      <c r="J12" s="68">
        <v>875000</v>
      </c>
      <c r="K12" s="68">
        <v>875000</v>
      </c>
      <c r="L12" s="68">
        <v>2150000</v>
      </c>
      <c r="M12" s="68">
        <v>2100000</v>
      </c>
      <c r="N12" s="68">
        <v>800000</v>
      </c>
      <c r="O12" s="68">
        <v>500000</v>
      </c>
      <c r="P12" s="72">
        <f t="shared" si="0"/>
        <v>16800000</v>
      </c>
      <c r="Q12" s="59"/>
    </row>
    <row r="13" spans="1:17" s="1" customFormat="1" x14ac:dyDescent="0.25">
      <c r="A13" s="70" t="s">
        <v>89</v>
      </c>
      <c r="B13" s="65" t="s">
        <v>24</v>
      </c>
      <c r="C13" s="67" t="s">
        <v>25</v>
      </c>
      <c r="D13" s="68">
        <v>3539378</v>
      </c>
      <c r="E13" s="68">
        <v>3539378</v>
      </c>
      <c r="F13" s="68">
        <v>3539378</v>
      </c>
      <c r="G13" s="68">
        <v>3539378</v>
      </c>
      <c r="H13" s="68">
        <v>3539378</v>
      </c>
      <c r="I13" s="68">
        <v>3539378</v>
      </c>
      <c r="J13" s="68">
        <v>3539378</v>
      </c>
      <c r="K13" s="68">
        <v>3539378</v>
      </c>
      <c r="L13" s="68">
        <v>3539378</v>
      </c>
      <c r="M13" s="68">
        <v>3539378</v>
      </c>
      <c r="N13" s="68">
        <v>3539378</v>
      </c>
      <c r="O13" s="68">
        <v>3539380</v>
      </c>
      <c r="P13" s="72">
        <f t="shared" si="0"/>
        <v>42472538</v>
      </c>
      <c r="Q13" s="59"/>
    </row>
    <row r="14" spans="1:17" s="1" customFormat="1" x14ac:dyDescent="0.25">
      <c r="A14" s="70" t="s">
        <v>90</v>
      </c>
      <c r="B14" s="65" t="s">
        <v>26</v>
      </c>
      <c r="C14" s="67" t="s">
        <v>27</v>
      </c>
      <c r="D14" s="68">
        <v>0</v>
      </c>
      <c r="E14" s="68">
        <v>0</v>
      </c>
      <c r="F14" s="68">
        <v>0</v>
      </c>
      <c r="G14" s="68">
        <v>5000</v>
      </c>
      <c r="H14" s="68">
        <v>20000</v>
      </c>
      <c r="I14" s="68">
        <v>0</v>
      </c>
      <c r="J14" s="68">
        <v>0</v>
      </c>
      <c r="K14" s="68">
        <v>0</v>
      </c>
      <c r="L14" s="68">
        <v>0</v>
      </c>
      <c r="M14" s="68">
        <v>80000</v>
      </c>
      <c r="N14" s="68">
        <v>0</v>
      </c>
      <c r="O14" s="68">
        <v>0</v>
      </c>
      <c r="P14" s="72">
        <f t="shared" si="0"/>
        <v>105000</v>
      </c>
      <c r="Q14" s="59"/>
    </row>
    <row r="15" spans="1:17" s="1" customFormat="1" x14ac:dyDescent="0.25">
      <c r="A15" s="70" t="s">
        <v>91</v>
      </c>
      <c r="B15" s="65" t="s">
        <v>34</v>
      </c>
      <c r="C15" s="67" t="s">
        <v>35</v>
      </c>
      <c r="D15" s="68">
        <v>1915178</v>
      </c>
      <c r="E15" s="68">
        <v>1915178</v>
      </c>
      <c r="F15" s="68">
        <v>1915178</v>
      </c>
      <c r="G15" s="68">
        <v>1915178</v>
      </c>
      <c r="H15" s="68">
        <v>1915179</v>
      </c>
      <c r="I15" s="68">
        <v>1915179</v>
      </c>
      <c r="J15" s="68">
        <v>1915179</v>
      </c>
      <c r="K15" s="68">
        <v>1915179</v>
      </c>
      <c r="L15" s="68">
        <v>1915179</v>
      </c>
      <c r="M15" s="68">
        <v>1915179</v>
      </c>
      <c r="N15" s="68">
        <v>1915179</v>
      </c>
      <c r="O15" s="68">
        <v>1915179</v>
      </c>
      <c r="P15" s="72">
        <f t="shared" si="0"/>
        <v>22982144</v>
      </c>
      <c r="Q15" s="59"/>
    </row>
    <row r="16" spans="1:17" s="9" customFormat="1" ht="16.5" thickBot="1" x14ac:dyDescent="0.3">
      <c r="A16" s="73" t="s">
        <v>85</v>
      </c>
      <c r="B16" s="74"/>
      <c r="C16" s="75" t="s">
        <v>10</v>
      </c>
      <c r="D16" s="76">
        <f t="shared" ref="D16:O16" si="1">SUM(D10:D15)</f>
        <v>15887813</v>
      </c>
      <c r="E16" s="76">
        <f t="shared" si="1"/>
        <v>17367813</v>
      </c>
      <c r="F16" s="76">
        <f t="shared" si="1"/>
        <v>17987813</v>
      </c>
      <c r="G16" s="76">
        <f t="shared" si="1"/>
        <v>18887813</v>
      </c>
      <c r="H16" s="76">
        <f t="shared" si="1"/>
        <v>17607814</v>
      </c>
      <c r="I16" s="76">
        <f t="shared" si="1"/>
        <v>16812814</v>
      </c>
      <c r="J16" s="76">
        <f t="shared" si="1"/>
        <v>16712814</v>
      </c>
      <c r="K16" s="76">
        <f t="shared" si="1"/>
        <v>16712814</v>
      </c>
      <c r="L16" s="76">
        <f t="shared" si="1"/>
        <v>17987814</v>
      </c>
      <c r="M16" s="76">
        <f t="shared" si="1"/>
        <v>18017814</v>
      </c>
      <c r="N16" s="76">
        <f t="shared" si="1"/>
        <v>16637814</v>
      </c>
      <c r="O16" s="76">
        <f t="shared" si="1"/>
        <v>16337817</v>
      </c>
      <c r="P16" s="77">
        <f>SUM(P10:P15)</f>
        <v>206958767</v>
      </c>
      <c r="Q16" s="60"/>
    </row>
    <row r="17" spans="1:17" s="1" customFormat="1" ht="16.5" thickBot="1" x14ac:dyDescent="0.3">
      <c r="A17" s="78" t="s">
        <v>92</v>
      </c>
      <c r="B17" s="79"/>
      <c r="C17" s="80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59"/>
    </row>
    <row r="18" spans="1:17" s="1" customFormat="1" x14ac:dyDescent="0.25">
      <c r="A18" s="82" t="s">
        <v>93</v>
      </c>
      <c r="B18" s="83" t="s">
        <v>36</v>
      </c>
      <c r="C18" s="84" t="s">
        <v>37</v>
      </c>
      <c r="D18" s="85">
        <v>8499136</v>
      </c>
      <c r="E18" s="85">
        <v>8499136</v>
      </c>
      <c r="F18" s="85">
        <v>8499136</v>
      </c>
      <c r="G18" s="85">
        <v>8499136</v>
      </c>
      <c r="H18" s="85">
        <v>8499136</v>
      </c>
      <c r="I18" s="85">
        <v>8499136</v>
      </c>
      <c r="J18" s="85">
        <v>8499136</v>
      </c>
      <c r="K18" s="85">
        <v>8499136</v>
      </c>
      <c r="L18" s="85">
        <v>8499136</v>
      </c>
      <c r="M18" s="85">
        <v>8499136</v>
      </c>
      <c r="N18" s="85">
        <v>8499140</v>
      </c>
      <c r="O18" s="85">
        <v>8499140</v>
      </c>
      <c r="P18" s="86">
        <f t="shared" ref="P18:P23" si="2">SUM(D18:O18)</f>
        <v>101989640</v>
      </c>
      <c r="Q18" s="59"/>
    </row>
    <row r="19" spans="1:17" s="1" customFormat="1" x14ac:dyDescent="0.25">
      <c r="A19" s="70" t="s">
        <v>94</v>
      </c>
      <c r="B19" s="65" t="s">
        <v>38</v>
      </c>
      <c r="C19" s="65" t="s">
        <v>39</v>
      </c>
      <c r="D19" s="68">
        <v>1039647</v>
      </c>
      <c r="E19" s="68">
        <v>1039647</v>
      </c>
      <c r="F19" s="68">
        <v>1039647</v>
      </c>
      <c r="G19" s="68">
        <v>1039647</v>
      </c>
      <c r="H19" s="68">
        <v>1039647</v>
      </c>
      <c r="I19" s="68">
        <v>1039648</v>
      </c>
      <c r="J19" s="68">
        <v>1039648</v>
      </c>
      <c r="K19" s="68">
        <v>1039648</v>
      </c>
      <c r="L19" s="68">
        <v>1039648</v>
      </c>
      <c r="M19" s="68">
        <v>1039648</v>
      </c>
      <c r="N19" s="68">
        <v>1039648</v>
      </c>
      <c r="O19" s="68">
        <v>1039648</v>
      </c>
      <c r="P19" s="72">
        <f t="shared" si="2"/>
        <v>12475771</v>
      </c>
      <c r="Q19" s="59"/>
    </row>
    <row r="20" spans="1:17" s="1" customFormat="1" x14ac:dyDescent="0.25">
      <c r="A20" s="70" t="s">
        <v>95</v>
      </c>
      <c r="B20" s="65" t="s">
        <v>40</v>
      </c>
      <c r="C20" s="67" t="s">
        <v>41</v>
      </c>
      <c r="D20" s="68">
        <v>5016093</v>
      </c>
      <c r="E20" s="68">
        <v>5016093</v>
      </c>
      <c r="F20" s="68">
        <v>5016094</v>
      </c>
      <c r="G20" s="68">
        <v>5016094</v>
      </c>
      <c r="H20" s="68">
        <v>5016094</v>
      </c>
      <c r="I20" s="68">
        <v>5016094</v>
      </c>
      <c r="J20" s="68">
        <v>5016094</v>
      </c>
      <c r="K20" s="68">
        <v>5016094</v>
      </c>
      <c r="L20" s="68">
        <v>5016094</v>
      </c>
      <c r="M20" s="68">
        <v>5016094</v>
      </c>
      <c r="N20" s="68">
        <v>5016094</v>
      </c>
      <c r="O20" s="68">
        <v>5016094</v>
      </c>
      <c r="P20" s="72">
        <f>SUM(D20:O20)</f>
        <v>60193126</v>
      </c>
      <c r="Q20" s="59"/>
    </row>
    <row r="21" spans="1:17" s="1" customFormat="1" x14ac:dyDescent="0.25">
      <c r="A21" s="70" t="s">
        <v>96</v>
      </c>
      <c r="B21" s="65" t="s">
        <v>42</v>
      </c>
      <c r="C21" s="69" t="s">
        <v>43</v>
      </c>
      <c r="D21" s="68">
        <v>40000</v>
      </c>
      <c r="E21" s="68">
        <v>110000</v>
      </c>
      <c r="F21" s="68">
        <v>100000</v>
      </c>
      <c r="G21" s="68">
        <v>220000</v>
      </c>
      <c r="H21" s="68">
        <v>150000</v>
      </c>
      <c r="I21" s="68">
        <v>100000</v>
      </c>
      <c r="J21" s="68">
        <v>150000</v>
      </c>
      <c r="K21" s="68">
        <v>200000</v>
      </c>
      <c r="L21" s="68">
        <v>350000</v>
      </c>
      <c r="M21" s="68">
        <v>200000</v>
      </c>
      <c r="N21" s="68">
        <v>280000</v>
      </c>
      <c r="O21" s="68">
        <v>400000</v>
      </c>
      <c r="P21" s="72">
        <f t="shared" si="2"/>
        <v>2300000</v>
      </c>
      <c r="Q21" s="59"/>
    </row>
    <row r="22" spans="1:17" s="1" customFormat="1" x14ac:dyDescent="0.25">
      <c r="A22" s="70" t="s">
        <v>97</v>
      </c>
      <c r="B22" s="65" t="s">
        <v>44</v>
      </c>
      <c r="C22" s="69" t="s">
        <v>45</v>
      </c>
      <c r="D22" s="68">
        <v>1556591</v>
      </c>
      <c r="E22" s="68">
        <v>1556592</v>
      </c>
      <c r="F22" s="68">
        <v>1556592</v>
      </c>
      <c r="G22" s="68">
        <v>1556592</v>
      </c>
      <c r="H22" s="68">
        <v>1556592</v>
      </c>
      <c r="I22" s="68">
        <v>1556592</v>
      </c>
      <c r="J22" s="68">
        <v>1556592</v>
      </c>
      <c r="K22" s="68">
        <v>1556592</v>
      </c>
      <c r="L22" s="68">
        <v>1556592</v>
      </c>
      <c r="M22" s="68">
        <v>1556592</v>
      </c>
      <c r="N22" s="68">
        <v>1556592</v>
      </c>
      <c r="O22" s="68">
        <v>1556592</v>
      </c>
      <c r="P22" s="72">
        <f t="shared" si="2"/>
        <v>18679103</v>
      </c>
      <c r="Q22" s="59"/>
    </row>
    <row r="23" spans="1:17" s="1" customFormat="1" x14ac:dyDescent="0.25">
      <c r="A23" s="70" t="s">
        <v>98</v>
      </c>
      <c r="B23" s="65" t="s">
        <v>46</v>
      </c>
      <c r="C23" s="69" t="s">
        <v>47</v>
      </c>
      <c r="D23" s="68">
        <v>0</v>
      </c>
      <c r="E23" s="68">
        <v>0</v>
      </c>
      <c r="F23" s="99"/>
      <c r="G23" s="68">
        <v>6000000</v>
      </c>
      <c r="H23" s="68"/>
      <c r="I23" s="68">
        <v>0</v>
      </c>
      <c r="J23" s="68">
        <v>0</v>
      </c>
      <c r="K23" s="68">
        <v>0</v>
      </c>
      <c r="L23" s="68">
        <v>500000</v>
      </c>
      <c r="M23" s="68">
        <v>452500</v>
      </c>
      <c r="N23" s="68">
        <v>0</v>
      </c>
      <c r="O23" s="68">
        <v>0</v>
      </c>
      <c r="P23" s="72">
        <f t="shared" si="2"/>
        <v>6952500</v>
      </c>
      <c r="Q23" s="59"/>
    </row>
    <row r="24" spans="1:17" s="1" customFormat="1" x14ac:dyDescent="0.25">
      <c r="A24" s="70" t="s">
        <v>99</v>
      </c>
      <c r="B24" s="65" t="s">
        <v>48</v>
      </c>
      <c r="C24" s="69" t="s">
        <v>11</v>
      </c>
      <c r="D24" s="68">
        <v>0</v>
      </c>
      <c r="E24" s="68">
        <v>0</v>
      </c>
      <c r="F24" s="68">
        <v>0</v>
      </c>
      <c r="G24" s="68">
        <v>0</v>
      </c>
      <c r="H24" s="68">
        <v>500000</v>
      </c>
      <c r="I24" s="68">
        <v>0</v>
      </c>
      <c r="J24" s="68">
        <v>0</v>
      </c>
      <c r="K24" s="68">
        <v>0</v>
      </c>
      <c r="L24" s="68">
        <v>0</v>
      </c>
      <c r="M24" s="68">
        <v>0</v>
      </c>
      <c r="N24" s="68">
        <v>0</v>
      </c>
      <c r="O24" s="68">
        <v>0</v>
      </c>
      <c r="P24" s="72">
        <f>SUM(D24:O24)</f>
        <v>500000</v>
      </c>
      <c r="Q24" s="59"/>
    </row>
    <row r="25" spans="1:17" s="1" customFormat="1" x14ac:dyDescent="0.25">
      <c r="A25" s="70" t="s">
        <v>100</v>
      </c>
      <c r="B25" s="65" t="s">
        <v>51</v>
      </c>
      <c r="C25" s="69" t="s">
        <v>52</v>
      </c>
      <c r="D25" s="68">
        <v>3868627</v>
      </c>
      <c r="E25" s="68">
        <v>0</v>
      </c>
      <c r="F25" s="68">
        <v>0</v>
      </c>
      <c r="G25" s="68">
        <v>0</v>
      </c>
      <c r="H25" s="68">
        <v>0</v>
      </c>
      <c r="I25" s="68">
        <v>0</v>
      </c>
      <c r="J25" s="68">
        <v>0</v>
      </c>
      <c r="K25" s="68">
        <v>0</v>
      </c>
      <c r="L25" s="68">
        <v>0</v>
      </c>
      <c r="M25" s="68">
        <v>0</v>
      </c>
      <c r="N25" s="68">
        <v>0</v>
      </c>
      <c r="O25" s="68">
        <v>0</v>
      </c>
      <c r="P25" s="72">
        <f>SUM(D25:O25)</f>
        <v>3868627</v>
      </c>
      <c r="Q25" s="59"/>
    </row>
    <row r="26" spans="1:17" s="3" customFormat="1" ht="16.5" thickBot="1" x14ac:dyDescent="0.3">
      <c r="A26" s="73" t="s">
        <v>101</v>
      </c>
      <c r="B26" s="87"/>
      <c r="C26" s="75" t="s">
        <v>12</v>
      </c>
      <c r="D26" s="76">
        <f t="shared" ref="D26:P26" si="3">SUM(D18:D25)</f>
        <v>20020094</v>
      </c>
      <c r="E26" s="76">
        <f t="shared" si="3"/>
        <v>16221468</v>
      </c>
      <c r="F26" s="76">
        <f t="shared" si="3"/>
        <v>16211469</v>
      </c>
      <c r="G26" s="76">
        <f t="shared" si="3"/>
        <v>22331469</v>
      </c>
      <c r="H26" s="76">
        <f t="shared" si="3"/>
        <v>16761469</v>
      </c>
      <c r="I26" s="76">
        <f t="shared" si="3"/>
        <v>16211470</v>
      </c>
      <c r="J26" s="76">
        <f t="shared" si="3"/>
        <v>16261470</v>
      </c>
      <c r="K26" s="76">
        <f t="shared" si="3"/>
        <v>16311470</v>
      </c>
      <c r="L26" s="76">
        <f t="shared" si="3"/>
        <v>16961470</v>
      </c>
      <c r="M26" s="76">
        <f t="shared" si="3"/>
        <v>16763970</v>
      </c>
      <c r="N26" s="76">
        <f t="shared" si="3"/>
        <v>16391474</v>
      </c>
      <c r="O26" s="76">
        <f t="shared" si="3"/>
        <v>16511474</v>
      </c>
      <c r="P26" s="77">
        <f t="shared" si="3"/>
        <v>206958767</v>
      </c>
    </row>
    <row r="27" spans="1:17" x14ac:dyDescent="0.25"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  <row r="40" spans="13:13" x14ac:dyDescent="0.25">
      <c r="M40" s="6"/>
    </row>
  </sheetData>
  <mergeCells count="5">
    <mergeCell ref="A5:P5"/>
    <mergeCell ref="D6:O6"/>
    <mergeCell ref="A2:P2"/>
    <mergeCell ref="A3:P3"/>
    <mergeCell ref="A4:P4"/>
  </mergeCells>
  <phoneticPr fontId="20" type="noConversion"/>
  <printOptions headings="1" gridLines="1"/>
  <pageMargins left="0.74803149606299213" right="0.74803149606299213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zoomScale="110" zoomScaleNormal="110" workbookViewId="0">
      <selection activeCell="D16" sqref="D16"/>
    </sheetView>
  </sheetViews>
  <sheetFormatPr defaultColWidth="9" defaultRowHeight="15.75" x14ac:dyDescent="0.25"/>
  <cols>
    <col min="1" max="1" width="22.125" style="7" bestFit="1" customWidth="1"/>
    <col min="2" max="2" width="20.125" style="7" customWidth="1"/>
    <col min="3" max="3" width="20.625" style="7" customWidth="1"/>
    <col min="4" max="4" width="20.875" style="7" customWidth="1"/>
    <col min="5" max="5" width="17.875" style="7" customWidth="1"/>
    <col min="6" max="6" width="18.25" style="7" customWidth="1"/>
    <col min="7" max="16384" width="9" style="7"/>
  </cols>
  <sheetData>
    <row r="1" spans="1:6" s="1" customFormat="1" ht="20.25" customHeight="1" x14ac:dyDescent="0.25">
      <c r="A1" s="103" t="s">
        <v>53</v>
      </c>
      <c r="B1" s="103"/>
      <c r="C1" s="103"/>
      <c r="D1" s="103"/>
      <c r="E1" s="103"/>
      <c r="F1" s="103"/>
    </row>
    <row r="2" spans="1:6" s="1" customFormat="1" ht="21.75" customHeight="1" x14ac:dyDescent="0.25">
      <c r="A2" s="103" t="s">
        <v>119</v>
      </c>
      <c r="B2" s="103"/>
      <c r="C2" s="103"/>
      <c r="D2" s="103"/>
      <c r="E2" s="103"/>
      <c r="F2" s="103"/>
    </row>
    <row r="3" spans="1:6" s="1" customFormat="1" x14ac:dyDescent="0.25">
      <c r="A3" s="11"/>
      <c r="B3" s="11"/>
      <c r="C3" s="11"/>
      <c r="D3" s="11"/>
      <c r="E3" s="11"/>
      <c r="F3" s="11"/>
    </row>
    <row r="4" spans="1:6" s="1" customFormat="1" ht="30.75" customHeight="1" x14ac:dyDescent="0.25">
      <c r="A4" s="41" t="s">
        <v>54</v>
      </c>
      <c r="B4" s="107" t="s">
        <v>71</v>
      </c>
      <c r="C4" s="107"/>
      <c r="D4" s="108" t="s">
        <v>72</v>
      </c>
      <c r="E4" s="108"/>
      <c r="F4" s="42" t="s">
        <v>73</v>
      </c>
    </row>
    <row r="5" spans="1:6" s="1" customFormat="1" x14ac:dyDescent="0.25">
      <c r="A5" s="43"/>
      <c r="B5" s="44"/>
      <c r="C5" s="44"/>
      <c r="D5" s="44"/>
      <c r="E5" s="44"/>
      <c r="F5" s="44"/>
    </row>
    <row r="6" spans="1:6" s="1" customFormat="1" x14ac:dyDescent="0.25">
      <c r="A6" s="1" t="s">
        <v>117</v>
      </c>
      <c r="C6" s="45" t="s">
        <v>15</v>
      </c>
      <c r="D6" s="46">
        <v>67500</v>
      </c>
      <c r="E6" s="46"/>
      <c r="F6" s="47">
        <f>SUM(C6:D6)</f>
        <v>67500</v>
      </c>
    </row>
    <row r="7" spans="1:6" s="1" customFormat="1" ht="39.200000000000003" customHeight="1" x14ac:dyDescent="0.25">
      <c r="A7" s="96"/>
      <c r="B7" s="105" t="s">
        <v>118</v>
      </c>
      <c r="C7" s="106"/>
      <c r="D7" s="106"/>
      <c r="E7" s="97"/>
      <c r="F7" s="97"/>
    </row>
    <row r="8" spans="1:6" s="1" customFormat="1" x14ac:dyDescent="0.25">
      <c r="A8" s="1" t="s">
        <v>14</v>
      </c>
      <c r="C8" s="45" t="s">
        <v>15</v>
      </c>
      <c r="D8" s="46">
        <v>0</v>
      </c>
      <c r="E8" s="46"/>
      <c r="F8" s="47">
        <f>SUM(C8:D8)</f>
        <v>0</v>
      </c>
    </row>
    <row r="9" spans="1:6" s="1" customFormat="1" x14ac:dyDescent="0.25">
      <c r="C9" s="45"/>
      <c r="D9" s="48" t="s">
        <v>16</v>
      </c>
      <c r="E9" s="48"/>
      <c r="F9" s="47"/>
    </row>
    <row r="10" spans="1:6" s="1" customFormat="1" x14ac:dyDescent="0.25">
      <c r="A10" s="49" t="s">
        <v>17</v>
      </c>
      <c r="C10" s="45" t="s">
        <v>15</v>
      </c>
      <c r="D10" s="46">
        <v>2221200</v>
      </c>
      <c r="E10" s="46"/>
      <c r="F10" s="47">
        <f>SUM(C10:D10)</f>
        <v>2221200</v>
      </c>
    </row>
    <row r="11" spans="1:6" s="1" customFormat="1" ht="46.9" customHeight="1" x14ac:dyDescent="0.25">
      <c r="A11" s="49"/>
      <c r="C11" s="50"/>
      <c r="D11" s="102" t="s">
        <v>120</v>
      </c>
      <c r="E11" s="48"/>
      <c r="F11" s="47"/>
    </row>
    <row r="12" spans="1:6" s="1" customFormat="1" x14ac:dyDescent="0.25">
      <c r="A12" s="49" t="s">
        <v>55</v>
      </c>
      <c r="B12" s="49"/>
      <c r="C12" s="45" t="s">
        <v>15</v>
      </c>
      <c r="D12" s="45" t="s">
        <v>18</v>
      </c>
      <c r="E12" s="45"/>
      <c r="F12" s="51" t="s">
        <v>18</v>
      </c>
    </row>
    <row r="13" spans="1:6" s="1" customFormat="1" x14ac:dyDescent="0.25">
      <c r="A13" s="49"/>
      <c r="B13" s="49"/>
      <c r="C13" s="45"/>
      <c r="D13" s="45"/>
      <c r="E13" s="45"/>
      <c r="F13" s="51"/>
    </row>
    <row r="14" spans="1:6" s="1" customFormat="1" x14ac:dyDescent="0.25">
      <c r="A14" s="1" t="s">
        <v>19</v>
      </c>
      <c r="C14" s="45" t="s">
        <v>15</v>
      </c>
      <c r="D14" s="45" t="s">
        <v>15</v>
      </c>
      <c r="E14" s="45"/>
      <c r="F14" s="51" t="s">
        <v>18</v>
      </c>
    </row>
    <row r="15" spans="1:6" s="1" customFormat="1" x14ac:dyDescent="0.25">
      <c r="A15" s="52"/>
      <c r="B15" s="52"/>
      <c r="C15" s="100"/>
      <c r="D15" s="100"/>
      <c r="E15" s="100"/>
      <c r="F15" s="101"/>
    </row>
    <row r="16" spans="1:6" s="1" customFormat="1" x14ac:dyDescent="0.25">
      <c r="A16" s="53" t="s">
        <v>13</v>
      </c>
      <c r="B16" s="53"/>
      <c r="C16" s="47"/>
      <c r="D16" s="47">
        <f>SUM(D5:D15)</f>
        <v>2288700</v>
      </c>
      <c r="E16" s="47"/>
      <c r="F16" s="47">
        <f>SUM(F5:F15)</f>
        <v>2288700</v>
      </c>
    </row>
    <row r="17" s="1" customFormat="1" x14ac:dyDescent="0.25"/>
  </sheetData>
  <mergeCells count="5">
    <mergeCell ref="B7:D7"/>
    <mergeCell ref="A1:F1"/>
    <mergeCell ref="A2:F2"/>
    <mergeCell ref="B4:C4"/>
    <mergeCell ref="D4:E4"/>
  </mergeCells>
  <phoneticPr fontId="20" type="noConversion"/>
  <printOptions headings="1" gridLines="1"/>
  <pageMargins left="0.34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35"/>
  <sheetViews>
    <sheetView tabSelected="1" topLeftCell="B1" zoomScale="110" zoomScaleNormal="110" zoomScaleSheetLayoutView="100" workbookViewId="0">
      <selection activeCell="E37" sqref="E37"/>
    </sheetView>
  </sheetViews>
  <sheetFormatPr defaultColWidth="9" defaultRowHeight="15.75" x14ac:dyDescent="0.25"/>
  <cols>
    <col min="1" max="1" width="1.125" style="10" hidden="1" customWidth="1"/>
    <col min="2" max="2" width="6.625" style="10" customWidth="1"/>
    <col min="3" max="3" width="49.5" style="10" customWidth="1"/>
    <col min="4" max="6" width="14.5" style="10" customWidth="1"/>
    <col min="7" max="7" width="15.875" style="10" customWidth="1"/>
    <col min="8" max="16384" width="9" style="10"/>
  </cols>
  <sheetData>
    <row r="1" spans="1:107" ht="30.2" customHeight="1" x14ac:dyDescent="0.25">
      <c r="A1" s="109" t="s">
        <v>68</v>
      </c>
      <c r="B1" s="109"/>
      <c r="C1" s="109"/>
      <c r="D1" s="110"/>
      <c r="E1" s="110"/>
      <c r="F1" s="110"/>
      <c r="G1" s="111"/>
    </row>
    <row r="2" spans="1:107" ht="27.75" customHeight="1" x14ac:dyDescent="0.25">
      <c r="A2" s="109" t="s">
        <v>123</v>
      </c>
      <c r="B2" s="109"/>
      <c r="C2" s="109"/>
      <c r="D2" s="110"/>
      <c r="E2" s="110"/>
      <c r="F2" s="110"/>
      <c r="G2" s="111"/>
    </row>
    <row r="3" spans="1:107" ht="27.75" customHeight="1" x14ac:dyDescent="0.25">
      <c r="A3" s="22"/>
      <c r="B3" s="112" t="s">
        <v>56</v>
      </c>
      <c r="C3" s="113"/>
      <c r="D3" s="113"/>
      <c r="E3" s="113"/>
      <c r="F3" s="113"/>
      <c r="G3" s="111"/>
    </row>
    <row r="4" spans="1:107" ht="20.25" customHeight="1" x14ac:dyDescent="0.25">
      <c r="A4" s="22"/>
      <c r="B4" s="114" t="s">
        <v>70</v>
      </c>
      <c r="C4" s="114"/>
      <c r="D4" s="114"/>
      <c r="E4" s="114"/>
      <c r="F4" s="114"/>
      <c r="G4" s="115"/>
    </row>
    <row r="5" spans="1:107" s="14" customFormat="1" ht="45.75" customHeight="1" x14ac:dyDescent="0.25">
      <c r="A5" s="13"/>
      <c r="B5" s="98" t="s">
        <v>57</v>
      </c>
      <c r="C5" s="54" t="s">
        <v>58</v>
      </c>
      <c r="D5" s="55" t="s">
        <v>79</v>
      </c>
      <c r="E5" s="55" t="s">
        <v>80</v>
      </c>
      <c r="F5" s="55" t="s">
        <v>81</v>
      </c>
      <c r="G5" s="55" t="s">
        <v>122</v>
      </c>
    </row>
    <row r="6" spans="1:107" s="12" customFormat="1" ht="31.7" customHeight="1" x14ac:dyDescent="0.25">
      <c r="A6" s="15" t="s">
        <v>59</v>
      </c>
      <c r="B6" s="23"/>
      <c r="C6" s="24" t="s">
        <v>59</v>
      </c>
      <c r="D6" s="25">
        <f>SUM(D7+D8+D9+D10)</f>
        <v>183976623</v>
      </c>
      <c r="E6" s="25">
        <f>SUM(E7+E8+E9+E10)</f>
        <v>186050000</v>
      </c>
      <c r="F6" s="25">
        <f>SUM(F7+F8+F9+F10)</f>
        <v>191050000</v>
      </c>
      <c r="G6" s="25">
        <f>SUM(G7+G8+G9+G10)</f>
        <v>195050000</v>
      </c>
    </row>
    <row r="7" spans="1:107" s="12" customFormat="1" x14ac:dyDescent="0.25">
      <c r="A7" s="16"/>
      <c r="B7" s="26" t="s">
        <v>20</v>
      </c>
      <c r="C7" s="27" t="s">
        <v>21</v>
      </c>
      <c r="D7" s="28">
        <f>ütemterv!P10</f>
        <v>124599085</v>
      </c>
      <c r="E7" s="28">
        <v>125000000</v>
      </c>
      <c r="F7" s="28">
        <v>128000000</v>
      </c>
      <c r="G7" s="28">
        <v>130000000</v>
      </c>
    </row>
    <row r="8" spans="1:107" s="12" customFormat="1" x14ac:dyDescent="0.25">
      <c r="A8" s="16"/>
      <c r="B8" s="26" t="s">
        <v>22</v>
      </c>
      <c r="C8" s="27" t="s">
        <v>23</v>
      </c>
      <c r="D8" s="28">
        <f>ütemterv!P12</f>
        <v>16800000</v>
      </c>
      <c r="E8" s="28">
        <v>18000000</v>
      </c>
      <c r="F8" s="28">
        <v>19000000</v>
      </c>
      <c r="G8" s="28">
        <v>20000000</v>
      </c>
    </row>
    <row r="9" spans="1:107" s="12" customFormat="1" x14ac:dyDescent="0.25">
      <c r="A9" s="16"/>
      <c r="B9" s="26" t="s">
        <v>24</v>
      </c>
      <c r="C9" s="27" t="s">
        <v>25</v>
      </c>
      <c r="D9" s="28">
        <f>ütemterv!P13</f>
        <v>42472538</v>
      </c>
      <c r="E9" s="28">
        <v>43000000</v>
      </c>
      <c r="F9" s="28">
        <v>44000000</v>
      </c>
      <c r="G9" s="28">
        <v>45000000</v>
      </c>
    </row>
    <row r="10" spans="1:107" s="12" customFormat="1" x14ac:dyDescent="0.25">
      <c r="A10" s="16"/>
      <c r="B10" s="26" t="s">
        <v>26</v>
      </c>
      <c r="C10" s="27" t="s">
        <v>27</v>
      </c>
      <c r="D10" s="28">
        <f>ütemterv!P14</f>
        <v>105000</v>
      </c>
      <c r="E10" s="28">
        <v>50000</v>
      </c>
      <c r="F10" s="28">
        <v>50000</v>
      </c>
      <c r="G10" s="28">
        <v>50000</v>
      </c>
    </row>
    <row r="11" spans="1:107" s="14" customFormat="1" ht="32.25" customHeight="1" x14ac:dyDescent="0.25">
      <c r="A11" s="17"/>
      <c r="B11" s="26"/>
      <c r="C11" s="29" t="s">
        <v>60</v>
      </c>
      <c r="D11" s="30">
        <f>SUM(D12:D14)</f>
        <v>0</v>
      </c>
      <c r="E11" s="30">
        <f>SUM(E12:E14)</f>
        <v>0</v>
      </c>
      <c r="F11" s="30">
        <f>SUM(F12:F14)</f>
        <v>0</v>
      </c>
      <c r="G11" s="30">
        <f>SUM(G12:G14)</f>
        <v>0</v>
      </c>
    </row>
    <row r="12" spans="1:107" s="14" customFormat="1" ht="32.25" customHeight="1" x14ac:dyDescent="0.25">
      <c r="A12" s="18" t="s">
        <v>62</v>
      </c>
      <c r="B12" s="26" t="s">
        <v>28</v>
      </c>
      <c r="C12" s="27" t="s">
        <v>29</v>
      </c>
      <c r="D12" s="28">
        <v>0</v>
      </c>
      <c r="E12" s="28">
        <v>0</v>
      </c>
      <c r="F12" s="28">
        <v>0</v>
      </c>
      <c r="G12" s="28">
        <v>0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</row>
    <row r="13" spans="1:107" s="12" customFormat="1" x14ac:dyDescent="0.25">
      <c r="A13" s="16"/>
      <c r="B13" s="26" t="s">
        <v>30</v>
      </c>
      <c r="C13" s="27" t="s">
        <v>31</v>
      </c>
      <c r="D13" s="28">
        <v>0</v>
      </c>
      <c r="E13" s="28">
        <v>0</v>
      </c>
      <c r="F13" s="28">
        <v>0</v>
      </c>
      <c r="G13" s="28">
        <v>0</v>
      </c>
    </row>
    <row r="14" spans="1:107" s="12" customFormat="1" x14ac:dyDescent="0.25">
      <c r="A14" s="16"/>
      <c r="B14" s="26" t="s">
        <v>32</v>
      </c>
      <c r="C14" s="27" t="s">
        <v>33</v>
      </c>
      <c r="D14" s="28">
        <v>0</v>
      </c>
      <c r="E14" s="28">
        <v>0</v>
      </c>
      <c r="F14" s="28">
        <v>0</v>
      </c>
      <c r="G14" s="28">
        <v>0</v>
      </c>
    </row>
    <row r="15" spans="1:107" s="12" customFormat="1" x14ac:dyDescent="0.25">
      <c r="A15" s="16"/>
      <c r="B15" s="31"/>
      <c r="C15" s="29"/>
      <c r="D15" s="30"/>
      <c r="E15" s="30"/>
      <c r="F15" s="30"/>
      <c r="G15" s="30"/>
    </row>
    <row r="16" spans="1:107" s="12" customFormat="1" x14ac:dyDescent="0.25">
      <c r="A16" s="16"/>
      <c r="B16" s="31" t="s">
        <v>34</v>
      </c>
      <c r="C16" s="29" t="s">
        <v>35</v>
      </c>
      <c r="D16" s="30">
        <f>ütemterv!P15</f>
        <v>22982144</v>
      </c>
      <c r="E16" s="30">
        <v>23000000</v>
      </c>
      <c r="F16" s="30">
        <v>23000000</v>
      </c>
      <c r="G16" s="30">
        <v>24000000</v>
      </c>
    </row>
    <row r="17" spans="1:67" s="12" customFormat="1" ht="13.7" customHeight="1" x14ac:dyDescent="0.25">
      <c r="A17" s="16"/>
      <c r="B17" s="26"/>
      <c r="C17" s="32"/>
      <c r="D17" s="33"/>
      <c r="E17" s="33"/>
      <c r="F17" s="33"/>
      <c r="G17" s="33"/>
    </row>
    <row r="18" spans="1:67" s="12" customFormat="1" ht="17.45" customHeight="1" x14ac:dyDescent="0.25">
      <c r="A18" s="16"/>
      <c r="B18" s="34" t="s">
        <v>63</v>
      </c>
      <c r="C18" s="35" t="s">
        <v>61</v>
      </c>
      <c r="D18" s="36">
        <f>SUM(D6+D11+D16)</f>
        <v>206958767</v>
      </c>
      <c r="E18" s="36">
        <f>SUM(E6+E11+E16)</f>
        <v>209050000</v>
      </c>
      <c r="F18" s="36">
        <f>SUM(F6+F11+F16)</f>
        <v>214050000</v>
      </c>
      <c r="G18" s="36">
        <f>SUM(G6+G11+G16)</f>
        <v>219050000</v>
      </c>
    </row>
    <row r="19" spans="1:67" s="12" customFormat="1" x14ac:dyDescent="0.25">
      <c r="A19" s="16"/>
      <c r="B19" s="31"/>
      <c r="C19" s="37"/>
      <c r="D19" s="30"/>
      <c r="E19" s="30"/>
      <c r="F19" s="30"/>
      <c r="G19" s="30"/>
    </row>
    <row r="20" spans="1:67" s="12" customFormat="1" x14ac:dyDescent="0.25">
      <c r="A20" s="18" t="s">
        <v>64</v>
      </c>
      <c r="B20" s="38"/>
      <c r="C20" s="39" t="s">
        <v>62</v>
      </c>
      <c r="D20" s="30">
        <f>SUM(D21:D25)</f>
        <v>195637640</v>
      </c>
      <c r="E20" s="30">
        <f>SUM(E21:E25)</f>
        <v>198500000</v>
      </c>
      <c r="F20" s="30">
        <f>SUM(F21:F25)</f>
        <v>204500000</v>
      </c>
      <c r="G20" s="30">
        <f>SUM(G21:G25)</f>
        <v>210500000</v>
      </c>
    </row>
    <row r="21" spans="1:67" s="12" customFormat="1" ht="18.75" customHeight="1" x14ac:dyDescent="0.25">
      <c r="A21" s="18"/>
      <c r="B21" s="26" t="s">
        <v>36</v>
      </c>
      <c r="C21" s="40" t="s">
        <v>37</v>
      </c>
      <c r="D21" s="28">
        <f>ütemterv!P18</f>
        <v>101989640</v>
      </c>
      <c r="E21" s="28">
        <v>103000000</v>
      </c>
      <c r="F21" s="28">
        <v>105000000</v>
      </c>
      <c r="G21" s="28">
        <v>107000000</v>
      </c>
    </row>
    <row r="22" spans="1:67" s="12" customFormat="1" x14ac:dyDescent="0.25">
      <c r="A22" s="16"/>
      <c r="B22" s="26" t="s">
        <v>38</v>
      </c>
      <c r="C22" s="32" t="s">
        <v>39</v>
      </c>
      <c r="D22" s="28">
        <f>ütemterv!P19</f>
        <v>12475771</v>
      </c>
      <c r="E22" s="28">
        <v>13000000</v>
      </c>
      <c r="F22" s="28">
        <v>14000000</v>
      </c>
      <c r="G22" s="28">
        <v>15000000</v>
      </c>
    </row>
    <row r="23" spans="1:67" s="12" customFormat="1" x14ac:dyDescent="0.25">
      <c r="A23" s="16"/>
      <c r="B23" s="26" t="s">
        <v>40</v>
      </c>
      <c r="C23" s="27" t="s">
        <v>41</v>
      </c>
      <c r="D23" s="28">
        <f>ütemterv!P20</f>
        <v>60193126</v>
      </c>
      <c r="E23" s="28">
        <v>61000000</v>
      </c>
      <c r="F23" s="28">
        <v>63000000</v>
      </c>
      <c r="G23" s="28">
        <v>65000000</v>
      </c>
    </row>
    <row r="24" spans="1:67" s="21" customFormat="1" ht="22.7" customHeight="1" x14ac:dyDescent="0.25">
      <c r="A24" s="20" t="s">
        <v>65</v>
      </c>
      <c r="B24" s="26" t="s">
        <v>42</v>
      </c>
      <c r="C24" s="40" t="s">
        <v>43</v>
      </c>
      <c r="D24" s="28">
        <f>ütemterv!P21</f>
        <v>2300000</v>
      </c>
      <c r="E24" s="28">
        <v>2500000</v>
      </c>
      <c r="F24" s="28">
        <v>2500000</v>
      </c>
      <c r="G24" s="28">
        <v>2500000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</row>
    <row r="25" spans="1:67" s="12" customFormat="1" x14ac:dyDescent="0.25">
      <c r="B25" s="26" t="s">
        <v>44</v>
      </c>
      <c r="C25" s="40" t="s">
        <v>45</v>
      </c>
      <c r="D25" s="28">
        <f>ütemterv!P22</f>
        <v>18679103</v>
      </c>
      <c r="E25" s="28">
        <v>19000000</v>
      </c>
      <c r="F25" s="28">
        <v>20000000</v>
      </c>
      <c r="G25" s="28">
        <v>21000000</v>
      </c>
    </row>
    <row r="26" spans="1:67" s="12" customFormat="1" x14ac:dyDescent="0.25">
      <c r="B26" s="26"/>
      <c r="C26" s="40"/>
      <c r="D26" s="28"/>
      <c r="E26" s="28"/>
      <c r="F26" s="28"/>
      <c r="G26" s="28"/>
    </row>
    <row r="27" spans="1:67" s="12" customFormat="1" x14ac:dyDescent="0.25">
      <c r="B27" s="38"/>
      <c r="C27" s="39" t="s">
        <v>64</v>
      </c>
      <c r="D27" s="30">
        <f>SUM(D28:D29,D30)</f>
        <v>7452500</v>
      </c>
      <c r="E27" s="30">
        <f>SUM(E28:E29,E30)</f>
        <v>6650000</v>
      </c>
      <c r="F27" s="30">
        <f>SUM(F28:F29,F30)</f>
        <v>5550000</v>
      </c>
      <c r="G27" s="30">
        <f>SUM(G28:G29,G30)</f>
        <v>4450000</v>
      </c>
    </row>
    <row r="28" spans="1:67" s="12" customFormat="1" x14ac:dyDescent="0.25">
      <c r="B28" s="26" t="s">
        <v>46</v>
      </c>
      <c r="C28" s="40" t="s">
        <v>47</v>
      </c>
      <c r="D28" s="28">
        <f>ütemterv!P23</f>
        <v>6952500</v>
      </c>
      <c r="E28" s="28">
        <v>4000000</v>
      </c>
      <c r="F28" s="28">
        <v>2500000</v>
      </c>
      <c r="G28" s="28">
        <v>1450000</v>
      </c>
    </row>
    <row r="29" spans="1:67" s="12" customFormat="1" x14ac:dyDescent="0.25">
      <c r="B29" s="26" t="s">
        <v>48</v>
      </c>
      <c r="C29" s="40" t="s">
        <v>11</v>
      </c>
      <c r="D29" s="28">
        <f>ütemterv!P24</f>
        <v>500000</v>
      </c>
      <c r="E29" s="28">
        <v>2650000</v>
      </c>
      <c r="F29" s="28">
        <v>3050000</v>
      </c>
      <c r="G29" s="28">
        <v>3000000</v>
      </c>
    </row>
    <row r="30" spans="1:67" s="12" customFormat="1" x14ac:dyDescent="0.25">
      <c r="B30" s="26" t="s">
        <v>49</v>
      </c>
      <c r="C30" s="40" t="s">
        <v>50</v>
      </c>
      <c r="D30" s="28">
        <v>0</v>
      </c>
      <c r="E30" s="28">
        <v>0</v>
      </c>
      <c r="F30" s="28">
        <v>0</v>
      </c>
      <c r="G30" s="28">
        <v>0</v>
      </c>
    </row>
    <row r="31" spans="1:67" s="12" customFormat="1" x14ac:dyDescent="0.25">
      <c r="B31" s="26"/>
      <c r="C31" s="40"/>
      <c r="D31" s="28"/>
      <c r="E31" s="28"/>
      <c r="F31" s="28"/>
      <c r="G31" s="28"/>
    </row>
    <row r="32" spans="1:67" s="12" customFormat="1" x14ac:dyDescent="0.25">
      <c r="B32" s="31" t="s">
        <v>51</v>
      </c>
      <c r="C32" s="39" t="s">
        <v>52</v>
      </c>
      <c r="D32" s="30">
        <f>ütemterv!P25</f>
        <v>3868627</v>
      </c>
      <c r="E32" s="30">
        <v>3900000</v>
      </c>
      <c r="F32" s="30">
        <v>4000000</v>
      </c>
      <c r="G32" s="30">
        <v>4100000</v>
      </c>
    </row>
    <row r="33" spans="2:8" s="12" customFormat="1" x14ac:dyDescent="0.25">
      <c r="B33" s="31"/>
      <c r="C33" s="39"/>
      <c r="D33" s="30"/>
      <c r="E33" s="30"/>
      <c r="F33" s="30"/>
      <c r="G33" s="30"/>
    </row>
    <row r="34" spans="2:8" s="12" customFormat="1" x14ac:dyDescent="0.25">
      <c r="B34" s="34" t="s">
        <v>66</v>
      </c>
      <c r="C34" s="35" t="s">
        <v>67</v>
      </c>
      <c r="D34" s="36">
        <f>SUM(D27,D20,D32)</f>
        <v>206958767</v>
      </c>
      <c r="E34" s="36">
        <f>SUM(E27,E20,E32)</f>
        <v>209050000</v>
      </c>
      <c r="F34" s="36">
        <f>SUM(F27,F20,F32)</f>
        <v>214050000</v>
      </c>
      <c r="G34" s="36">
        <f>SUM(G27,G20,G32)</f>
        <v>219050000</v>
      </c>
    </row>
    <row r="35" spans="2:8" x14ac:dyDescent="0.25">
      <c r="D35" s="61"/>
      <c r="E35" s="61"/>
      <c r="F35" s="61"/>
      <c r="G35" s="61"/>
      <c r="H35" s="61"/>
    </row>
  </sheetData>
  <mergeCells count="4">
    <mergeCell ref="A1:G1"/>
    <mergeCell ref="A2:G2"/>
    <mergeCell ref="B3:G3"/>
    <mergeCell ref="B4:G4"/>
  </mergeCells>
  <printOptions horizontalCentered="1" headings="1" gridLines="1"/>
  <pageMargins left="0.31496062992125984" right="0.19685039370078741" top="0.78740157480314965" bottom="0.78740157480314965" header="0.51181102362204722" footer="0.51181102362204722"/>
  <pageSetup paperSize="9" scale="65" orientation="portrait" cellComments="atEn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ütemterv</vt:lpstr>
      <vt:lpstr>közvetett támogatások</vt:lpstr>
      <vt:lpstr>áht.29A</vt:lpstr>
      <vt:lpstr>áht.29A!Nyomtatási_terület</vt:lpstr>
      <vt:lpstr>ütemterv!Nyomtatási_terület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SzaboTimea</cp:lastModifiedBy>
  <cp:lastPrinted>2026-02-05T11:57:00Z</cp:lastPrinted>
  <dcterms:created xsi:type="dcterms:W3CDTF">2012-02-14T10:11:54Z</dcterms:created>
  <dcterms:modified xsi:type="dcterms:W3CDTF">2026-02-06T08:55:46Z</dcterms:modified>
</cp:coreProperties>
</file>